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roszkowska\Desktop\EXELE\Sprawozdania\Informacja merytoryczno-finansowa\"/>
    </mc:Choice>
  </mc:AlternateContent>
  <xr:revisionPtr revIDLastSave="0" documentId="13_ncr:1_{B41FE375-28B1-4B02-8761-7BB29926D6B6}" xr6:coauthVersionLast="47" xr6:coauthVersionMax="47" xr10:uidLastSave="{00000000-0000-0000-0000-000000000000}"/>
  <bookViews>
    <workbookView xWindow="330" yWindow="105" windowWidth="28470" windowHeight="15375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9" i="1" l="1"/>
  <c r="K144" i="1"/>
  <c r="K61" i="1"/>
  <c r="K140" i="1"/>
  <c r="K75" i="1"/>
  <c r="K13" i="1"/>
  <c r="K10" i="1" s="1"/>
  <c r="K129" i="1"/>
  <c r="K121" i="1"/>
  <c r="K100" i="1"/>
  <c r="K91" i="1"/>
  <c r="K47" i="1"/>
  <c r="K34" i="1"/>
  <c r="K23" i="1"/>
  <c r="K18" i="1"/>
  <c r="K27" i="1"/>
  <c r="K65" i="1" l="1"/>
  <c r="K147" i="1" s="1"/>
</calcChain>
</file>

<file path=xl/sharedStrings.xml><?xml version="1.0" encoding="utf-8"?>
<sst xmlns="http://schemas.openxmlformats.org/spreadsheetml/2006/main" count="211" uniqueCount="132">
  <si>
    <t>I.</t>
  </si>
  <si>
    <t>Powyższą kwotę stanowią wpływy z następujących usług:</t>
  </si>
  <si>
    <t xml:space="preserve">1. </t>
  </si>
  <si>
    <t>Usługi rozprowadzania wody</t>
  </si>
  <si>
    <t>2.</t>
  </si>
  <si>
    <t>w tym:</t>
  </si>
  <si>
    <t>Usługi odprowadzania ścieków</t>
  </si>
  <si>
    <t>-</t>
  </si>
  <si>
    <t>za odprowadzanie ścieków</t>
  </si>
  <si>
    <t>przyjęcie ścieków na oczyszczalnię</t>
  </si>
  <si>
    <t>dotacja do ścieków</t>
  </si>
  <si>
    <t>3.</t>
  </si>
  <si>
    <t>Usługi przewozu osób</t>
  </si>
  <si>
    <t>transport szkolny</t>
  </si>
  <si>
    <t>usługi przewozu osób na rzecz osób prawnych</t>
  </si>
  <si>
    <t>4.</t>
  </si>
  <si>
    <t>Wywóz fekalii</t>
  </si>
  <si>
    <t>5.</t>
  </si>
  <si>
    <t>Usługi na drogach gminnych</t>
  </si>
  <si>
    <t>6.</t>
  </si>
  <si>
    <t>Utrzymanie zieleni i czystości w parku</t>
  </si>
  <si>
    <t>7.</t>
  </si>
  <si>
    <t>Sprzątanie nieczystości, utrzymanie porządku wokół przystanków autobusowych, wybieranie śmieci z koszy, zbieranie i usuwanie odpadów</t>
  </si>
  <si>
    <t>8.</t>
  </si>
  <si>
    <t>Wykonywanie badań i monitorig składowiska odpadów</t>
  </si>
  <si>
    <t>9.</t>
  </si>
  <si>
    <t>Pozostałe usługi na rzecz Gminy</t>
  </si>
  <si>
    <t>10.</t>
  </si>
  <si>
    <t xml:space="preserve">Czynsz za wynajem pomieszczeń </t>
  </si>
  <si>
    <t>czynsz mieszkalny</t>
  </si>
  <si>
    <t>centralne ogrzewanie</t>
  </si>
  <si>
    <t>podgrzanie wody</t>
  </si>
  <si>
    <t>czynsz użytkowy</t>
  </si>
  <si>
    <t>11.</t>
  </si>
  <si>
    <t>Odsprzedaż energii elektrycznej</t>
  </si>
  <si>
    <t>12.</t>
  </si>
  <si>
    <t>13.</t>
  </si>
  <si>
    <t>Refundacja wynagrodzeń i składek ZUS pracowników robót publicznych</t>
  </si>
  <si>
    <t>14.</t>
  </si>
  <si>
    <t>15.</t>
  </si>
  <si>
    <t>Wynagrodzenie płatnika podatku dochodowego</t>
  </si>
  <si>
    <t>16.</t>
  </si>
  <si>
    <t>bieżące utrzymanie dróg</t>
  </si>
  <si>
    <t>zimowe utrzymanie dróg</t>
  </si>
  <si>
    <t>Usługi na drogach powiatowych</t>
  </si>
  <si>
    <t>zimowe utrzymanie chodników</t>
  </si>
  <si>
    <t>II.</t>
  </si>
  <si>
    <t>Inne zwiększenia przychodów</t>
  </si>
  <si>
    <t>1.</t>
  </si>
  <si>
    <t>Odpisy amortyzacyjne środków trwałych otrzymanych w zarząd</t>
  </si>
  <si>
    <t>III.</t>
  </si>
  <si>
    <t>Dodatkowe wynagrodzenie roczne</t>
  </si>
  <si>
    <t>Składki na ubezpieczenie społeczne</t>
  </si>
  <si>
    <t>Składki na Fundusz Pracy</t>
  </si>
  <si>
    <t>Wynagrodzenia bezosobowe</t>
  </si>
  <si>
    <t>Energia</t>
  </si>
  <si>
    <t>energia elektryczna/ pozostałe budynki</t>
  </si>
  <si>
    <t>Usługi remontowe</t>
  </si>
  <si>
    <t>Pozostałe usługi</t>
  </si>
  <si>
    <t>Usługi telefonii komórkowej, stacjonarnej i internetowe</t>
  </si>
  <si>
    <t>Usługi wykonywania analiz, ekspertyz, opinii</t>
  </si>
  <si>
    <t>badanie wody</t>
  </si>
  <si>
    <t>badanie ścieków, osadu ściekowego i odpadu,…</t>
  </si>
  <si>
    <t>monitoring składowiska, zestawienie dobowych sum opadów atmosferycznych, badanie wód, gazów i pomiar składowiska</t>
  </si>
  <si>
    <t>Podróże służbowe krajowe</t>
  </si>
  <si>
    <t>Różne opłaty i składki</t>
  </si>
  <si>
    <t>opłaty za odprowadzanie ścieków</t>
  </si>
  <si>
    <t>ubezpieczenia środków transportu i mienia, emisja spalin</t>
  </si>
  <si>
    <t>Odpisy na Zakładowy Fundusz Świadczeń Socjalnych</t>
  </si>
  <si>
    <t>17.</t>
  </si>
  <si>
    <t>Podatek od nieruchomości</t>
  </si>
  <si>
    <t>18.</t>
  </si>
  <si>
    <t>Podatek od środków transportu</t>
  </si>
  <si>
    <t>19.</t>
  </si>
  <si>
    <t>20.</t>
  </si>
  <si>
    <t>21.</t>
  </si>
  <si>
    <t>IV.</t>
  </si>
  <si>
    <t>Inne zwiększenia kosztów</t>
  </si>
  <si>
    <t>Amortyzacja środków trwałych oraz wartości niematerialnych i prawnych</t>
  </si>
  <si>
    <t>V.</t>
  </si>
  <si>
    <t>Odsetki od nieterminowych płatności należności za wodę i usługi</t>
  </si>
  <si>
    <t>W celu osiągnięcia powyższych przychodów zakład poniósł następujące koszty wg paragrafów:</t>
  </si>
  <si>
    <t>Zakup materiałów i wyposażenia</t>
  </si>
  <si>
    <t>materiały do remontów i bieżącego utrzymania linii wodociągowych i hydroforni,…</t>
  </si>
  <si>
    <t>materiały i części do remontów i bieżącego utrzymania oczyszczalni i sieci kanalizacyjnej</t>
  </si>
  <si>
    <t>Usługi zdrowotne- badania lekarskie wstępne, kontrolne i okresowe</t>
  </si>
  <si>
    <t>węgiel do ogrzewania biura i budynku przy ul. Kościelnej 5, materiały do  bieżącego utrzymania budynków, prenumerata Gazety Podatkowej i biuletynów, materiały biurowe, środki czystości…</t>
  </si>
  <si>
    <t>energia elektryczna / oczyszczalnia i przepompownie ścieków ul. Ogrodowa i ul. Słoneczna</t>
  </si>
  <si>
    <t>energia elektryczna/ hydrofornie w Lipsku, Krasnem, Skieblewie, przepompownia wody Rakowicze</t>
  </si>
  <si>
    <t>przeglądy budynków, gaśnic, kominów</t>
  </si>
  <si>
    <t>serwisy oprogramowań kopmuterowych, PSION, antywirus, utrzymanie strony internetowej i poczty, odnowienie domeny internetowej</t>
  </si>
  <si>
    <t>okresowe badanie urządzeń na hydrofornii, badania techniczne pojazdów, serwisy pojazdów, usługi wulkanizacyjne, tachografy</t>
  </si>
  <si>
    <t>Opłaty na rzecz budżetów JST w tym:</t>
  </si>
  <si>
    <t>opłata za zarząd trwały</t>
  </si>
  <si>
    <t>22.</t>
  </si>
  <si>
    <t>Opłaty na rzecz budżetu państwa</t>
  </si>
  <si>
    <t>Szkolenia pracowników</t>
  </si>
  <si>
    <t xml:space="preserve">przebudowa drogi na ul. Rybackiej </t>
  </si>
  <si>
    <t>transport mebli i drzewa - Bartniki</t>
  </si>
  <si>
    <t>pozyskanie drewna na wiatę OSP Kurianka</t>
  </si>
  <si>
    <t>wymiana nawierzchni chodnika przy przedszkolu</t>
  </si>
  <si>
    <t xml:space="preserve">wymiana hydrantów </t>
  </si>
  <si>
    <t>wymiana nawierzchni chodnika przy szkole</t>
  </si>
  <si>
    <t>wymiana odcinka sieci wodociągowej na ul. Rzemieślniczej</t>
  </si>
  <si>
    <t>wykonanie dwóch studni kanalizacji sanitarnej na ul. Wesołej i Lipowej</t>
  </si>
  <si>
    <t>dekorowanie miasta flagami</t>
  </si>
  <si>
    <t>Otrzymane odszkodowania</t>
  </si>
  <si>
    <t>Sprzedaż pozostałych usług dla osób fizycznych i instytucji tj.: odśnieżanie; wynajem WUKO; naprawa i budowa przyłączy wodociągowych; wynajem koparko-ładowarki JCB; wynajem ciągnika New Holland; równanie równarką ciągnikową;  wykaszanie trawy; wykończenie prac remontowych w budynku w Kuriance.</t>
  </si>
  <si>
    <t>Zakład w 2024 roku osiągnął przychody w wysokości</t>
  </si>
  <si>
    <t>oleje napędowe, benzyna, oleje, części,… do ciągników, kamaza, koparek, forda, VW, piły, wykaszarki, dmuchawy,…, materiały hydrauliczne do wykonywania usług podłączenia do wodociągu lub naprawy przyłączy wodociągowych</t>
  </si>
  <si>
    <r>
      <t>oleje napędowe, oleje, części,karty drogowe</t>
    </r>
    <r>
      <rPr>
        <sz val="11"/>
        <color theme="1"/>
        <rFont val="Calibri"/>
        <family val="2"/>
        <scheme val="minor"/>
      </rPr>
      <t>… do autobusów</t>
    </r>
  </si>
  <si>
    <t>opłaty pocztowe, prowizje i opłaty bankowe, certyfikaty</t>
  </si>
  <si>
    <t>wywóz nieczystości, abonament GPS, monitoring urządzeń na oczyszczalni</t>
  </si>
  <si>
    <t>ekspertyza modułu na oczyszczalni, serwis drukarki, przetarg na energię elektryczną, pomir osiadania składowiska odpadów, profilowanie dróg, cięcie drzewa na wiatę OSP w Kuriance, wypożyczenie rusztowania,  czyszczenie pompy w wozie asenizacyjnym</t>
  </si>
  <si>
    <t>opłaty stałe i zmienne za pobór wód, opłaty za zajęcie pasa drogowego i umieszczanie urządzeń w pasie drogowym, opłata za zatwierdzenie taryfy</t>
  </si>
  <si>
    <t>Pozostałe podatki na rzecz budżetów JST</t>
  </si>
  <si>
    <t>Wynik finansowy za rok 2024 - zysk księgowy w wysokości</t>
  </si>
  <si>
    <t>Odpis aktualizujący należność glówną i odsetki</t>
  </si>
  <si>
    <t>Zmiana stanu produktów / Wn 490</t>
  </si>
  <si>
    <t>W 2024 r. Zakład otrzymał dotacje inwestycyjne z Gminy Lipsk:</t>
  </si>
  <si>
    <t>dotacja inwestycyjna na zakup dwóch rozdzielaczy hydraulicznych do koparko-ładowarki JCB 3CX</t>
  </si>
  <si>
    <t>dotacja inwestycyjna na zakup modułu sprężającego dmuchawy na potrzeby oczyszczalni ścieków</t>
  </si>
  <si>
    <t>dotacja inwestycyjna na zakup silnika do ciągnika C-360</t>
  </si>
  <si>
    <t>dotacja inwestycyjna na zakup agregatu prądotwórczego na potrzeby oczyszczalni ścieków</t>
  </si>
  <si>
    <t>dotacja inwestycyjna na zakup przeływomierza do pomiaru cieczy wraz z wpięciem do systemu SCADA na potrzeby hydroforni</t>
  </si>
  <si>
    <r>
      <t xml:space="preserve">   </t>
    </r>
    <r>
      <rPr>
        <sz val="11"/>
        <rFont val="Calibri"/>
        <family val="2"/>
        <charset val="238"/>
        <scheme val="minor"/>
      </rPr>
      <t>Na 01.01.2024 r. w Zakładzie Gospodarki Komunalnej zatrudnionych było 16 osób na cały etat oraz 1 osoba na 1/2 etatu. Dwóch pracowników w ubiegłym roku odeszło na emeryturę.  Zatrudnienie w ramach porozumienia z PUP w 2024 r. było następujące:  2 osoby kontynuowały zatrudnienie z czego jedna osoba była zatrudniona do połowy marca, następnie podpisano z nią dwie kolejne umowy w ramach porozumienia z PUP  (jedna umowa na 6 m-cy, druga umowa na 3 m-ce), natomiast druga osoba kontynuowała zatrudnienie do końca lutego. Ponadto w ramach porozumienia z PUP w ubiegłum roku zawarto 3 umowy z nowymi pracownikami ( 1 umowa na 4 m-ce oraz 2 umowy na 6 m-cy).</t>
    </r>
  </si>
  <si>
    <t>Wynagrodzenia osobowe pracowników (wynagrodzenia brutto, nagrody jubileuszowe; odprawy emerytalne)</t>
  </si>
  <si>
    <t>wymiana przepustów drogowych na drodze  Siółko -Kopczany</t>
  </si>
  <si>
    <t xml:space="preserve">wynajem WUKO na potrzeby Gminy </t>
  </si>
  <si>
    <t>Wydatki osobowe nie zaliczane do wynagrodzeń, tj. wydane ubrania i obuwie robocze, ekwiwalent za odzież i pranie</t>
  </si>
  <si>
    <t xml:space="preserve">Informacja finansowo - merytoryczna Zakładu Gospodarki Komunalnej w Lipsku za 2024 r. </t>
  </si>
  <si>
    <t>FIB.032.13.2025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</si>
</sst>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.5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right" vertical="top"/>
    </xf>
    <xf numFmtId="4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4" fontId="1" fillId="0" borderId="0" xfId="0" applyNumberFormat="1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1" fillId="0" borderId="0" xfId="0" applyFont="1"/>
    <xf numFmtId="49" fontId="5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1"/>
  <sheetViews>
    <sheetView tabSelected="1" view="pageLayout" topLeftCell="A138" zoomScaleNormal="100" workbookViewId="0">
      <selection activeCell="D143" sqref="D143"/>
    </sheetView>
  </sheetViews>
  <sheetFormatPr defaultRowHeight="15" x14ac:dyDescent="0.25"/>
  <cols>
    <col min="1" max="1" width="2.7109375" customWidth="1"/>
    <col min="2" max="2" width="4" customWidth="1"/>
    <col min="3" max="3" width="3.42578125" customWidth="1"/>
    <col min="4" max="4" width="2.5703125" customWidth="1"/>
    <col min="9" max="9" width="14" customWidth="1"/>
    <col min="10" max="10" width="11.7109375" customWidth="1"/>
    <col min="11" max="11" width="14.140625" customWidth="1"/>
  </cols>
  <sheetData>
    <row r="1" spans="1:11" ht="15" customHeight="1" x14ac:dyDescent="0.25">
      <c r="A1" s="18" t="s">
        <v>131</v>
      </c>
      <c r="B1" s="18"/>
      <c r="C1" s="18"/>
      <c r="D1" s="18"/>
      <c r="E1" s="18"/>
    </row>
    <row r="2" spans="1:11" ht="15" customHeight="1" x14ac:dyDescent="0.25">
      <c r="A2" s="4"/>
      <c r="B2" s="4"/>
      <c r="C2" s="5"/>
      <c r="D2" s="28" t="s">
        <v>130</v>
      </c>
      <c r="E2" s="28"/>
      <c r="F2" s="28"/>
      <c r="G2" s="28"/>
      <c r="H2" s="28"/>
      <c r="I2" s="28"/>
      <c r="J2" s="28"/>
      <c r="K2" s="4"/>
    </row>
    <row r="3" spans="1:11" ht="17.25" customHeight="1" x14ac:dyDescent="0.25">
      <c r="A3" s="4"/>
      <c r="B3" s="4"/>
      <c r="C3" s="5"/>
      <c r="D3" s="28"/>
      <c r="E3" s="28"/>
      <c r="F3" s="28"/>
      <c r="G3" s="28"/>
      <c r="H3" s="28"/>
      <c r="I3" s="28"/>
      <c r="J3" s="28"/>
      <c r="K3" s="4"/>
    </row>
    <row r="4" spans="1:11" ht="17.25" customHeight="1" x14ac:dyDescent="0.25">
      <c r="A4" s="4"/>
      <c r="B4" s="4"/>
      <c r="C4" s="5"/>
      <c r="D4" s="28"/>
      <c r="E4" s="28"/>
      <c r="F4" s="28"/>
      <c r="G4" s="28"/>
      <c r="H4" s="28"/>
      <c r="I4" s="28"/>
      <c r="J4" s="28"/>
      <c r="K4" s="4"/>
    </row>
    <row r="5" spans="1:11" ht="17.25" customHeight="1" x14ac:dyDescent="0.25">
      <c r="A5" s="4"/>
      <c r="B5" s="30" t="s">
        <v>125</v>
      </c>
      <c r="C5" s="30"/>
      <c r="D5" s="30"/>
      <c r="E5" s="30"/>
      <c r="F5" s="30"/>
      <c r="G5" s="30"/>
      <c r="H5" s="30"/>
      <c r="I5" s="30"/>
      <c r="J5" s="30"/>
      <c r="K5" s="30"/>
    </row>
    <row r="6" spans="1:11" ht="17.25" customHeight="1" x14ac:dyDescent="0.25">
      <c r="A6" s="4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17.25" customHeight="1" x14ac:dyDescent="0.25">
      <c r="A7" s="4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17.25" customHeight="1" x14ac:dyDescent="0.25">
      <c r="A8" s="4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41.25" customHeight="1" x14ac:dyDescent="0.25">
      <c r="A9" s="4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 ht="15.75" x14ac:dyDescent="0.25">
      <c r="B10" s="3" t="s">
        <v>0</v>
      </c>
      <c r="C10" s="27" t="s">
        <v>108</v>
      </c>
      <c r="D10" s="27"/>
      <c r="E10" s="27"/>
      <c r="F10" s="27"/>
      <c r="G10" s="27"/>
      <c r="H10" s="27"/>
      <c r="I10" s="27"/>
      <c r="J10" s="27"/>
      <c r="K10" s="8">
        <f>K12+K13+K18+K22+K23+K27+K30+K31+K33+K34+K47+K53+K54+K57+K58+K59+K60</f>
        <v>2897096.45</v>
      </c>
    </row>
    <row r="11" spans="1:11" x14ac:dyDescent="0.25">
      <c r="C11" s="19" t="s">
        <v>1</v>
      </c>
      <c r="D11" s="19"/>
      <c r="E11" s="19"/>
      <c r="F11" s="19"/>
      <c r="G11" s="19"/>
      <c r="H11" s="19"/>
      <c r="I11" s="19"/>
      <c r="J11" s="19"/>
    </row>
    <row r="12" spans="1:11" x14ac:dyDescent="0.25">
      <c r="C12" s="2" t="s">
        <v>2</v>
      </c>
      <c r="D12" s="19" t="s">
        <v>3</v>
      </c>
      <c r="E12" s="19"/>
      <c r="F12" s="19"/>
      <c r="G12" s="19"/>
      <c r="H12" s="19"/>
      <c r="I12" s="19"/>
      <c r="J12" s="19"/>
      <c r="K12" s="1">
        <v>518701.84</v>
      </c>
    </row>
    <row r="13" spans="1:11" x14ac:dyDescent="0.25">
      <c r="C13" s="2" t="s">
        <v>4</v>
      </c>
      <c r="D13" s="17" t="s">
        <v>6</v>
      </c>
      <c r="E13" s="17"/>
      <c r="F13" s="17"/>
      <c r="G13" s="17"/>
      <c r="H13" s="17"/>
      <c r="I13" s="17"/>
      <c r="J13" s="17"/>
      <c r="K13" s="1">
        <f>SUM(J15:J17)</f>
        <v>503834.3</v>
      </c>
    </row>
    <row r="14" spans="1:11" x14ac:dyDescent="0.25">
      <c r="C14" s="2"/>
      <c r="D14" s="21" t="s">
        <v>5</v>
      </c>
      <c r="E14" s="21"/>
    </row>
    <row r="15" spans="1:11" x14ac:dyDescent="0.25">
      <c r="C15" s="2"/>
      <c r="D15" t="s">
        <v>7</v>
      </c>
      <c r="E15" s="17" t="s">
        <v>8</v>
      </c>
      <c r="F15" s="17"/>
      <c r="G15" s="17"/>
      <c r="H15" s="17"/>
      <c r="I15" s="17"/>
      <c r="J15" s="1">
        <v>244814.3</v>
      </c>
    </row>
    <row r="16" spans="1:11" x14ac:dyDescent="0.25">
      <c r="C16" s="2"/>
      <c r="D16" t="s">
        <v>7</v>
      </c>
      <c r="E16" s="17" t="s">
        <v>9</v>
      </c>
      <c r="F16" s="17"/>
      <c r="G16" s="17"/>
      <c r="H16" s="17"/>
      <c r="I16" s="17"/>
      <c r="J16" s="1">
        <v>22200</v>
      </c>
    </row>
    <row r="17" spans="3:11" x14ac:dyDescent="0.25">
      <c r="C17" s="2"/>
      <c r="D17" t="s">
        <v>7</v>
      </c>
      <c r="E17" s="17" t="s">
        <v>10</v>
      </c>
      <c r="F17" s="17"/>
      <c r="G17" s="17"/>
      <c r="H17" s="17"/>
      <c r="I17" s="17"/>
      <c r="J17" s="1">
        <v>236820</v>
      </c>
    </row>
    <row r="18" spans="3:11" x14ac:dyDescent="0.25">
      <c r="C18" s="2" t="s">
        <v>11</v>
      </c>
      <c r="D18" s="17" t="s">
        <v>12</v>
      </c>
      <c r="E18" s="17"/>
      <c r="F18" s="17"/>
      <c r="G18" s="17"/>
      <c r="H18" s="17"/>
      <c r="I18" s="17"/>
      <c r="J18" s="17"/>
      <c r="K18" s="1">
        <f>SUM(J20:J21)</f>
        <v>440121</v>
      </c>
    </row>
    <row r="19" spans="3:11" x14ac:dyDescent="0.25">
      <c r="C19" s="2"/>
      <c r="D19" s="21" t="s">
        <v>5</v>
      </c>
      <c r="E19" s="21"/>
    </row>
    <row r="20" spans="3:11" x14ac:dyDescent="0.25">
      <c r="C20" s="2"/>
      <c r="D20" t="s">
        <v>7</v>
      </c>
      <c r="E20" s="17" t="s">
        <v>13</v>
      </c>
      <c r="F20" s="17"/>
      <c r="G20" s="17"/>
      <c r="H20" s="17"/>
      <c r="I20" s="17"/>
      <c r="J20" s="1">
        <v>396638.5</v>
      </c>
    </row>
    <row r="21" spans="3:11" x14ac:dyDescent="0.25">
      <c r="C21" s="2"/>
      <c r="D21" t="s">
        <v>7</v>
      </c>
      <c r="E21" s="17" t="s">
        <v>14</v>
      </c>
      <c r="F21" s="17"/>
      <c r="G21" s="17"/>
      <c r="H21" s="17"/>
      <c r="I21" s="17"/>
      <c r="J21" s="1">
        <v>43482.5</v>
      </c>
    </row>
    <row r="22" spans="3:11" x14ac:dyDescent="0.25">
      <c r="C22" s="2" t="s">
        <v>15</v>
      </c>
      <c r="D22" s="17" t="s">
        <v>16</v>
      </c>
      <c r="E22" s="17"/>
      <c r="F22" s="17"/>
      <c r="G22" s="17"/>
      <c r="H22" s="17"/>
      <c r="I22" s="17"/>
      <c r="J22" s="17"/>
      <c r="K22" s="1">
        <v>168886</v>
      </c>
    </row>
    <row r="23" spans="3:11" x14ac:dyDescent="0.25">
      <c r="C23" s="2" t="s">
        <v>17</v>
      </c>
      <c r="D23" s="17" t="s">
        <v>18</v>
      </c>
      <c r="E23" s="17"/>
      <c r="F23" s="17"/>
      <c r="G23" s="17"/>
      <c r="H23" s="17"/>
      <c r="I23" s="17"/>
      <c r="J23" s="17"/>
      <c r="K23" s="1">
        <f>SUM(J25:J26)</f>
        <v>692072.26</v>
      </c>
    </row>
    <row r="24" spans="3:11" x14ac:dyDescent="0.25">
      <c r="C24" s="2"/>
      <c r="D24" s="21" t="s">
        <v>5</v>
      </c>
      <c r="E24" s="21"/>
      <c r="F24" s="2"/>
      <c r="G24" s="2"/>
      <c r="H24" s="2"/>
      <c r="I24" s="2"/>
      <c r="J24" s="2"/>
      <c r="K24" s="1"/>
    </row>
    <row r="25" spans="3:11" x14ac:dyDescent="0.25">
      <c r="C25" s="2"/>
      <c r="D25" s="2" t="s">
        <v>7</v>
      </c>
      <c r="E25" s="17" t="s">
        <v>42</v>
      </c>
      <c r="F25" s="17"/>
      <c r="G25" s="17"/>
      <c r="H25" s="17"/>
      <c r="I25" s="17"/>
      <c r="J25" s="6">
        <v>559839.26</v>
      </c>
      <c r="K25" s="1"/>
    </row>
    <row r="26" spans="3:11" x14ac:dyDescent="0.25">
      <c r="C26" s="2"/>
      <c r="D26" s="2" t="s">
        <v>7</v>
      </c>
      <c r="E26" s="17" t="s">
        <v>43</v>
      </c>
      <c r="F26" s="17"/>
      <c r="G26" s="17"/>
      <c r="H26" s="17"/>
      <c r="I26" s="17"/>
      <c r="J26" s="6">
        <v>132233</v>
      </c>
      <c r="K26" s="1"/>
    </row>
    <row r="27" spans="3:11" x14ac:dyDescent="0.25">
      <c r="C27" s="2" t="s">
        <v>19</v>
      </c>
      <c r="D27" s="17" t="s">
        <v>44</v>
      </c>
      <c r="E27" s="17"/>
      <c r="F27" s="17"/>
      <c r="G27" s="17"/>
      <c r="H27" s="17"/>
      <c r="I27" s="17"/>
      <c r="J27" s="17"/>
      <c r="K27" s="1">
        <f>J29</f>
        <v>9060</v>
      </c>
    </row>
    <row r="28" spans="3:11" x14ac:dyDescent="0.25">
      <c r="C28" s="2"/>
      <c r="D28" s="21" t="s">
        <v>5</v>
      </c>
      <c r="E28" s="21"/>
      <c r="F28" s="2"/>
      <c r="G28" s="2"/>
      <c r="H28" s="2"/>
      <c r="I28" s="2"/>
      <c r="J28" s="2"/>
      <c r="K28" s="1"/>
    </row>
    <row r="29" spans="3:11" x14ac:dyDescent="0.25">
      <c r="C29" s="2"/>
      <c r="D29" s="2" t="s">
        <v>7</v>
      </c>
      <c r="E29" s="17" t="s">
        <v>45</v>
      </c>
      <c r="F29" s="17"/>
      <c r="G29" s="17"/>
      <c r="H29" s="17"/>
      <c r="I29" s="17"/>
      <c r="J29" s="6">
        <v>9060</v>
      </c>
      <c r="K29" s="1"/>
    </row>
    <row r="30" spans="3:11" x14ac:dyDescent="0.25">
      <c r="C30" s="2" t="s">
        <v>21</v>
      </c>
      <c r="D30" s="17" t="s">
        <v>20</v>
      </c>
      <c r="E30" s="17"/>
      <c r="F30" s="17"/>
      <c r="G30" s="17"/>
      <c r="H30" s="17"/>
      <c r="I30" s="17"/>
      <c r="J30" s="17"/>
      <c r="K30" s="1">
        <v>57940.79</v>
      </c>
    </row>
    <row r="31" spans="3:11" x14ac:dyDescent="0.25">
      <c r="C31" s="2" t="s">
        <v>23</v>
      </c>
      <c r="D31" s="16" t="s">
        <v>22</v>
      </c>
      <c r="E31" s="16"/>
      <c r="F31" s="16"/>
      <c r="G31" s="16"/>
      <c r="H31" s="16"/>
      <c r="I31" s="16"/>
      <c r="J31" s="16"/>
      <c r="K31" s="1">
        <v>68867.710000000006</v>
      </c>
    </row>
    <row r="32" spans="3:11" x14ac:dyDescent="0.25">
      <c r="C32" s="2"/>
      <c r="D32" s="16"/>
      <c r="E32" s="16"/>
      <c r="F32" s="16"/>
      <c r="G32" s="16"/>
      <c r="H32" s="16"/>
      <c r="I32" s="16"/>
      <c r="J32" s="16"/>
    </row>
    <row r="33" spans="3:11" x14ac:dyDescent="0.25">
      <c r="C33" s="2" t="s">
        <v>25</v>
      </c>
      <c r="D33" s="17" t="s">
        <v>24</v>
      </c>
      <c r="E33" s="17"/>
      <c r="F33" s="17"/>
      <c r="G33" s="17"/>
      <c r="H33" s="17"/>
      <c r="I33" s="17"/>
      <c r="J33" s="17"/>
      <c r="K33" s="1">
        <v>15408.25</v>
      </c>
    </row>
    <row r="34" spans="3:11" x14ac:dyDescent="0.25">
      <c r="C34" s="2" t="s">
        <v>27</v>
      </c>
      <c r="D34" s="17" t="s">
        <v>26</v>
      </c>
      <c r="E34" s="17"/>
      <c r="F34" s="17"/>
      <c r="G34" s="17"/>
      <c r="H34" s="17"/>
      <c r="I34" s="17"/>
      <c r="J34" s="17"/>
      <c r="K34" s="1">
        <f>SUM(J36:J46)</f>
        <v>253713.47999999998</v>
      </c>
    </row>
    <row r="35" spans="3:11" x14ac:dyDescent="0.25">
      <c r="C35" s="2"/>
      <c r="D35" s="21" t="s">
        <v>5</v>
      </c>
      <c r="E35" s="21"/>
    </row>
    <row r="36" spans="3:11" x14ac:dyDescent="0.25">
      <c r="C36" s="2"/>
      <c r="D36" t="s">
        <v>7</v>
      </c>
      <c r="E36" s="17" t="s">
        <v>127</v>
      </c>
      <c r="F36" s="17"/>
      <c r="G36" s="17"/>
      <c r="H36" s="17"/>
      <c r="I36" s="17"/>
      <c r="J36" s="1">
        <v>18360</v>
      </c>
    </row>
    <row r="37" spans="3:11" x14ac:dyDescent="0.25">
      <c r="C37" s="2"/>
      <c r="D37" t="s">
        <v>7</v>
      </c>
      <c r="E37" s="17" t="s">
        <v>97</v>
      </c>
      <c r="F37" s="17"/>
      <c r="G37" s="17"/>
      <c r="H37" s="17"/>
      <c r="I37" s="17"/>
      <c r="J37" s="1">
        <v>109972.18</v>
      </c>
    </row>
    <row r="38" spans="3:11" x14ac:dyDescent="0.25">
      <c r="C38" s="2"/>
      <c r="D38" t="s">
        <v>7</v>
      </c>
      <c r="E38" s="17" t="s">
        <v>98</v>
      </c>
      <c r="F38" s="17"/>
      <c r="G38" s="17"/>
      <c r="H38" s="17"/>
      <c r="I38" s="17"/>
      <c r="J38" s="1">
        <v>1447</v>
      </c>
    </row>
    <row r="39" spans="3:11" ht="15" customHeight="1" x14ac:dyDescent="0.25">
      <c r="C39" s="2"/>
      <c r="D39" s="14" t="s">
        <v>7</v>
      </c>
      <c r="E39" s="16" t="s">
        <v>99</v>
      </c>
      <c r="F39" s="16"/>
      <c r="G39" s="16"/>
      <c r="H39" s="16"/>
      <c r="I39" s="16"/>
      <c r="J39" s="1">
        <v>7845.48</v>
      </c>
    </row>
    <row r="40" spans="3:11" x14ac:dyDescent="0.25">
      <c r="C40" s="2"/>
      <c r="D40" t="s">
        <v>7</v>
      </c>
      <c r="E40" s="17" t="s">
        <v>101</v>
      </c>
      <c r="F40" s="17"/>
      <c r="G40" s="17"/>
      <c r="H40" s="17"/>
      <c r="I40" s="17"/>
      <c r="J40" s="1">
        <v>24546.52</v>
      </c>
    </row>
    <row r="41" spans="3:11" x14ac:dyDescent="0.25">
      <c r="C41" s="2"/>
      <c r="D41" t="s">
        <v>7</v>
      </c>
      <c r="E41" s="17" t="s">
        <v>128</v>
      </c>
      <c r="F41" s="17"/>
      <c r="G41" s="17"/>
      <c r="H41" s="17"/>
      <c r="I41" s="17"/>
      <c r="J41" s="1">
        <v>696</v>
      </c>
    </row>
    <row r="42" spans="3:11" x14ac:dyDescent="0.25">
      <c r="C42" s="2"/>
      <c r="D42" t="s">
        <v>7</v>
      </c>
      <c r="E42" s="17" t="s">
        <v>100</v>
      </c>
      <c r="F42" s="17"/>
      <c r="G42" s="17"/>
      <c r="H42" s="17"/>
      <c r="I42" s="17"/>
      <c r="J42" s="1">
        <v>26515.3</v>
      </c>
    </row>
    <row r="43" spans="3:11" x14ac:dyDescent="0.25">
      <c r="C43" s="2"/>
      <c r="D43" t="s">
        <v>7</v>
      </c>
      <c r="E43" s="17" t="s">
        <v>102</v>
      </c>
      <c r="F43" s="17"/>
      <c r="G43" s="17"/>
      <c r="H43" s="17"/>
      <c r="I43" s="17"/>
      <c r="J43" s="1">
        <v>33140</v>
      </c>
    </row>
    <row r="44" spans="3:11" x14ac:dyDescent="0.25">
      <c r="C44" s="2"/>
      <c r="D44" t="s">
        <v>7</v>
      </c>
      <c r="E44" s="17" t="s">
        <v>103</v>
      </c>
      <c r="F44" s="17"/>
      <c r="G44" s="17"/>
      <c r="H44" s="17"/>
      <c r="I44" s="17"/>
      <c r="J44" s="1">
        <v>16800</v>
      </c>
    </row>
    <row r="45" spans="3:11" ht="30" customHeight="1" x14ac:dyDescent="0.25">
      <c r="C45" s="2"/>
      <c r="D45" s="7" t="s">
        <v>7</v>
      </c>
      <c r="E45" s="16" t="s">
        <v>104</v>
      </c>
      <c r="F45" s="16"/>
      <c r="G45" s="16"/>
      <c r="H45" s="16"/>
      <c r="I45" s="16"/>
      <c r="J45" s="1">
        <v>12800</v>
      </c>
    </row>
    <row r="46" spans="3:11" x14ac:dyDescent="0.25">
      <c r="C46" s="2"/>
      <c r="D46" t="s">
        <v>7</v>
      </c>
      <c r="E46" s="17" t="s">
        <v>105</v>
      </c>
      <c r="F46" s="17"/>
      <c r="G46" s="17"/>
      <c r="H46" s="17"/>
      <c r="I46" s="17"/>
      <c r="J46" s="1">
        <v>1591</v>
      </c>
    </row>
    <row r="47" spans="3:11" x14ac:dyDescent="0.25">
      <c r="C47" s="2" t="s">
        <v>33</v>
      </c>
      <c r="D47" s="17" t="s">
        <v>28</v>
      </c>
      <c r="E47" s="17"/>
      <c r="F47" s="17"/>
      <c r="G47" s="17"/>
      <c r="H47" s="17"/>
      <c r="I47" s="17"/>
      <c r="J47" s="17"/>
      <c r="K47" s="1">
        <f>SUM(J49:J52)</f>
        <v>28670.9</v>
      </c>
    </row>
    <row r="48" spans="3:11" x14ac:dyDescent="0.25">
      <c r="C48" s="2"/>
      <c r="D48" s="21" t="s">
        <v>5</v>
      </c>
      <c r="E48" s="21"/>
    </row>
    <row r="49" spans="2:11" x14ac:dyDescent="0.25">
      <c r="C49" s="2"/>
      <c r="D49" t="s">
        <v>7</v>
      </c>
      <c r="E49" s="17" t="s">
        <v>29</v>
      </c>
      <c r="F49" s="17"/>
      <c r="G49" s="17"/>
      <c r="H49" s="17"/>
      <c r="I49" s="17"/>
      <c r="J49" s="1">
        <v>3003.9</v>
      </c>
    </row>
    <row r="50" spans="2:11" x14ac:dyDescent="0.25">
      <c r="C50" s="2"/>
      <c r="D50" t="s">
        <v>7</v>
      </c>
      <c r="E50" s="17" t="s">
        <v>30</v>
      </c>
      <c r="F50" s="17"/>
      <c r="G50" s="17"/>
      <c r="H50" s="17"/>
      <c r="I50" s="17"/>
      <c r="J50" s="1">
        <v>6783</v>
      </c>
    </row>
    <row r="51" spans="2:11" x14ac:dyDescent="0.25">
      <c r="C51" s="2"/>
      <c r="D51" t="s">
        <v>7</v>
      </c>
      <c r="E51" s="17" t="s">
        <v>31</v>
      </c>
      <c r="F51" s="17"/>
      <c r="G51" s="17"/>
      <c r="H51" s="17"/>
      <c r="I51" s="17"/>
      <c r="J51" s="1">
        <v>80</v>
      </c>
    </row>
    <row r="52" spans="2:11" x14ac:dyDescent="0.25">
      <c r="C52" s="2"/>
      <c r="D52" t="s">
        <v>7</v>
      </c>
      <c r="E52" s="17" t="s">
        <v>32</v>
      </c>
      <c r="F52" s="17"/>
      <c r="G52" s="17"/>
      <c r="H52" s="17"/>
      <c r="I52" s="17"/>
      <c r="J52" s="1">
        <v>18804</v>
      </c>
    </row>
    <row r="53" spans="2:11" x14ac:dyDescent="0.25">
      <c r="C53" s="2" t="s">
        <v>35</v>
      </c>
      <c r="D53" s="17" t="s">
        <v>34</v>
      </c>
      <c r="E53" s="17"/>
      <c r="F53" s="17"/>
      <c r="G53" s="17"/>
      <c r="H53" s="17"/>
      <c r="I53" s="17"/>
      <c r="J53" s="17"/>
      <c r="K53" s="1">
        <v>427.66</v>
      </c>
    </row>
    <row r="54" spans="2:11" x14ac:dyDescent="0.25">
      <c r="C54" s="2" t="s">
        <v>36</v>
      </c>
      <c r="D54" s="31" t="s">
        <v>107</v>
      </c>
      <c r="E54" s="31"/>
      <c r="F54" s="31"/>
      <c r="G54" s="31"/>
      <c r="H54" s="31"/>
      <c r="I54" s="31"/>
      <c r="J54" s="31"/>
      <c r="K54" s="1">
        <v>47162.04</v>
      </c>
    </row>
    <row r="55" spans="2:11" x14ac:dyDescent="0.25">
      <c r="C55" s="2"/>
      <c r="D55" s="31"/>
      <c r="E55" s="31"/>
      <c r="F55" s="31"/>
      <c r="G55" s="31"/>
      <c r="H55" s="31"/>
      <c r="I55" s="31"/>
      <c r="J55" s="31"/>
    </row>
    <row r="56" spans="2:11" ht="48.75" customHeight="1" x14ac:dyDescent="0.25">
      <c r="C56" s="2"/>
      <c r="D56" s="31"/>
      <c r="E56" s="31"/>
      <c r="F56" s="31"/>
      <c r="G56" s="31"/>
      <c r="H56" s="31"/>
      <c r="I56" s="31"/>
      <c r="J56" s="31"/>
      <c r="K56" s="1"/>
    </row>
    <row r="57" spans="2:11" x14ac:dyDescent="0.25">
      <c r="C57" s="2" t="s">
        <v>38</v>
      </c>
      <c r="D57" s="17" t="s">
        <v>37</v>
      </c>
      <c r="E57" s="17"/>
      <c r="F57" s="17"/>
      <c r="G57" s="17"/>
      <c r="H57" s="17"/>
      <c r="I57" s="17"/>
      <c r="J57" s="17"/>
      <c r="K57" s="1">
        <v>88882.42</v>
      </c>
    </row>
    <row r="58" spans="2:11" x14ac:dyDescent="0.25">
      <c r="C58" s="2" t="s">
        <v>39</v>
      </c>
      <c r="D58" s="17" t="s">
        <v>80</v>
      </c>
      <c r="E58" s="17"/>
      <c r="F58" s="17"/>
      <c r="G58" s="17"/>
      <c r="H58" s="17"/>
      <c r="I58" s="17"/>
      <c r="J58" s="17"/>
      <c r="K58" s="1">
        <v>2183.92</v>
      </c>
    </row>
    <row r="59" spans="2:11" x14ac:dyDescent="0.25">
      <c r="C59" t="s">
        <v>41</v>
      </c>
      <c r="D59" s="19" t="s">
        <v>40</v>
      </c>
      <c r="E59" s="19"/>
      <c r="F59" s="19"/>
      <c r="G59" s="19"/>
      <c r="H59" s="19"/>
      <c r="I59" s="19"/>
      <c r="J59" s="19"/>
      <c r="K59" s="1">
        <v>235</v>
      </c>
    </row>
    <row r="60" spans="2:11" x14ac:dyDescent="0.25">
      <c r="C60" s="2" t="s">
        <v>69</v>
      </c>
      <c r="D60" s="17" t="s">
        <v>106</v>
      </c>
      <c r="E60" s="17"/>
      <c r="F60" s="17"/>
      <c r="G60" s="17"/>
      <c r="H60" s="17"/>
      <c r="I60" s="17"/>
      <c r="J60" s="17"/>
      <c r="K60" s="1">
        <v>928.88</v>
      </c>
    </row>
    <row r="61" spans="2:11" x14ac:dyDescent="0.25">
      <c r="B61" s="3" t="s">
        <v>46</v>
      </c>
      <c r="C61" s="29" t="s">
        <v>47</v>
      </c>
      <c r="D61" s="29"/>
      <c r="E61" s="29"/>
      <c r="F61" s="29"/>
      <c r="G61" s="29"/>
      <c r="H61" s="29"/>
      <c r="I61" s="29"/>
      <c r="J61" s="29"/>
      <c r="K61" s="8">
        <f>K63+K64</f>
        <v>414957.12</v>
      </c>
    </row>
    <row r="62" spans="2:11" x14ac:dyDescent="0.25">
      <c r="C62" s="21" t="s">
        <v>5</v>
      </c>
      <c r="D62" s="21"/>
      <c r="E62" s="21"/>
    </row>
    <row r="63" spans="2:11" x14ac:dyDescent="0.25">
      <c r="C63" t="s">
        <v>48</v>
      </c>
      <c r="D63" s="17" t="s">
        <v>49</v>
      </c>
      <c r="E63" s="17"/>
      <c r="F63" s="17"/>
      <c r="G63" s="17"/>
      <c r="H63" s="17"/>
      <c r="I63" s="17"/>
      <c r="J63" s="17"/>
      <c r="K63" s="1">
        <v>416568.61</v>
      </c>
    </row>
    <row r="64" spans="2:11" x14ac:dyDescent="0.25">
      <c r="C64" t="s">
        <v>4</v>
      </c>
      <c r="D64" s="17" t="s">
        <v>118</v>
      </c>
      <c r="E64" s="17"/>
      <c r="F64" s="17"/>
      <c r="G64" s="17"/>
      <c r="H64" s="17"/>
      <c r="I64" s="17"/>
      <c r="J64" s="17"/>
      <c r="K64" s="1">
        <v>-1611.49</v>
      </c>
    </row>
    <row r="65" spans="2:11" x14ac:dyDescent="0.25">
      <c r="B65" s="3" t="s">
        <v>50</v>
      </c>
      <c r="C65" s="26" t="s">
        <v>81</v>
      </c>
      <c r="D65" s="26"/>
      <c r="E65" s="26"/>
      <c r="F65" s="26"/>
      <c r="G65" s="26"/>
      <c r="H65" s="26"/>
      <c r="I65" s="26"/>
      <c r="J65" s="26"/>
      <c r="K65" s="8">
        <f>K67+K69+K71+K72+K73+K74+K75+K91+K98+K99+K100+K120+K121+K128+K129+K135+K136+K137+K142+K140+K138+K139</f>
        <v>2808922.0900000008</v>
      </c>
    </row>
    <row r="66" spans="2:11" x14ac:dyDescent="0.25">
      <c r="C66" s="26"/>
      <c r="D66" s="26"/>
      <c r="E66" s="26"/>
      <c r="F66" s="26"/>
      <c r="G66" s="26"/>
      <c r="H66" s="26"/>
      <c r="I66" s="26"/>
      <c r="J66" s="26"/>
    </row>
    <row r="67" spans="2:11" x14ac:dyDescent="0.25">
      <c r="C67" t="s">
        <v>48</v>
      </c>
      <c r="D67" s="16" t="s">
        <v>129</v>
      </c>
      <c r="E67" s="16"/>
      <c r="F67" s="16"/>
      <c r="G67" s="16"/>
      <c r="H67" s="16"/>
      <c r="I67" s="16"/>
      <c r="J67" s="16"/>
      <c r="K67" s="1">
        <v>7307.54</v>
      </c>
    </row>
    <row r="68" spans="2:11" x14ac:dyDescent="0.25">
      <c r="D68" s="16"/>
      <c r="E68" s="16"/>
      <c r="F68" s="16"/>
      <c r="G68" s="16"/>
      <c r="H68" s="16"/>
      <c r="I68" s="16"/>
      <c r="J68" s="16"/>
    </row>
    <row r="69" spans="2:11" x14ac:dyDescent="0.25">
      <c r="C69" t="s">
        <v>4</v>
      </c>
      <c r="D69" s="16" t="s">
        <v>126</v>
      </c>
      <c r="E69" s="16"/>
      <c r="F69" s="16"/>
      <c r="G69" s="16"/>
      <c r="H69" s="16"/>
      <c r="I69" s="16"/>
      <c r="J69" s="16"/>
      <c r="K69" s="1">
        <v>1417019.85</v>
      </c>
    </row>
    <row r="70" spans="2:11" x14ac:dyDescent="0.25">
      <c r="D70" s="16"/>
      <c r="E70" s="16"/>
      <c r="F70" s="16"/>
      <c r="G70" s="16"/>
      <c r="H70" s="16"/>
      <c r="I70" s="16"/>
      <c r="J70" s="16"/>
    </row>
    <row r="71" spans="2:11" x14ac:dyDescent="0.25">
      <c r="C71" t="s">
        <v>11</v>
      </c>
      <c r="D71" s="17" t="s">
        <v>51</v>
      </c>
      <c r="E71" s="17"/>
      <c r="F71" s="17"/>
      <c r="G71" s="17"/>
      <c r="H71" s="17"/>
      <c r="I71" s="17"/>
      <c r="J71" s="17"/>
      <c r="K71" s="1">
        <v>101894.61</v>
      </c>
    </row>
    <row r="72" spans="2:11" x14ac:dyDescent="0.25">
      <c r="C72" t="s">
        <v>15</v>
      </c>
      <c r="D72" s="17" t="s">
        <v>52</v>
      </c>
      <c r="E72" s="17"/>
      <c r="F72" s="17"/>
      <c r="G72" s="17"/>
      <c r="H72" s="17"/>
      <c r="I72" s="17"/>
      <c r="J72" s="17"/>
      <c r="K72" s="1">
        <v>238723.59</v>
      </c>
    </row>
    <row r="73" spans="2:11" x14ac:dyDescent="0.25">
      <c r="C73" t="s">
        <v>17</v>
      </c>
      <c r="D73" s="17" t="s">
        <v>53</v>
      </c>
      <c r="E73" s="17"/>
      <c r="F73" s="17"/>
      <c r="G73" s="17"/>
      <c r="H73" s="17"/>
      <c r="I73" s="17"/>
      <c r="J73" s="17"/>
      <c r="K73" s="1">
        <v>22040.65</v>
      </c>
    </row>
    <row r="74" spans="2:11" x14ac:dyDescent="0.25">
      <c r="C74" t="s">
        <v>19</v>
      </c>
      <c r="D74" s="17" t="s">
        <v>54</v>
      </c>
      <c r="E74" s="17"/>
      <c r="F74" s="17"/>
      <c r="G74" s="17"/>
      <c r="H74" s="17"/>
      <c r="I74" s="17"/>
      <c r="J74" s="17"/>
      <c r="K74" s="1">
        <v>16058.8</v>
      </c>
    </row>
    <row r="75" spans="2:11" x14ac:dyDescent="0.25">
      <c r="C75" t="s">
        <v>21</v>
      </c>
      <c r="D75" s="17" t="s">
        <v>82</v>
      </c>
      <c r="E75" s="17"/>
      <c r="F75" s="17"/>
      <c r="G75" s="17"/>
      <c r="H75" s="17"/>
      <c r="I75" s="17"/>
      <c r="J75" s="17"/>
      <c r="K75" s="1">
        <f>SUM(J77:J90)</f>
        <v>433880.12</v>
      </c>
    </row>
    <row r="76" spans="2:11" x14ac:dyDescent="0.25">
      <c r="D76" s="21" t="s">
        <v>5</v>
      </c>
      <c r="E76" s="21"/>
    </row>
    <row r="77" spans="2:11" ht="33" customHeight="1" x14ac:dyDescent="0.25">
      <c r="D77" s="9" t="s">
        <v>7</v>
      </c>
      <c r="E77" s="16" t="s">
        <v>110</v>
      </c>
      <c r="F77" s="16"/>
      <c r="G77" s="16"/>
      <c r="H77" s="16"/>
      <c r="I77" s="16"/>
      <c r="J77" s="1">
        <v>104633.09</v>
      </c>
      <c r="K77" s="1"/>
    </row>
    <row r="78" spans="2:11" ht="15" customHeight="1" x14ac:dyDescent="0.25">
      <c r="D78" s="18" t="s">
        <v>7</v>
      </c>
      <c r="E78" s="31" t="s">
        <v>109</v>
      </c>
      <c r="F78" s="31"/>
      <c r="G78" s="31"/>
      <c r="H78" s="31"/>
      <c r="I78" s="31"/>
      <c r="J78" s="32">
        <v>291295.68</v>
      </c>
      <c r="K78" s="1"/>
    </row>
    <row r="79" spans="2:11" x14ac:dyDescent="0.25">
      <c r="D79" s="18"/>
      <c r="E79" s="31"/>
      <c r="F79" s="31"/>
      <c r="G79" s="31"/>
      <c r="H79" s="31"/>
      <c r="I79" s="31"/>
      <c r="J79" s="32"/>
    </row>
    <row r="80" spans="2:11" x14ac:dyDescent="0.25">
      <c r="D80" s="18"/>
      <c r="E80" s="31"/>
      <c r="F80" s="31"/>
      <c r="G80" s="31"/>
      <c r="H80" s="31"/>
      <c r="I80" s="31"/>
      <c r="J80" s="32"/>
    </row>
    <row r="81" spans="3:11" x14ac:dyDescent="0.25">
      <c r="D81" s="18"/>
      <c r="E81" s="31"/>
      <c r="F81" s="31"/>
      <c r="G81" s="31"/>
      <c r="H81" s="31"/>
      <c r="I81" s="31"/>
      <c r="J81" s="32"/>
    </row>
    <row r="82" spans="3:11" x14ac:dyDescent="0.25">
      <c r="D82" s="18" t="s">
        <v>7</v>
      </c>
      <c r="E82" s="16" t="s">
        <v>83</v>
      </c>
      <c r="F82" s="16"/>
      <c r="G82" s="16"/>
      <c r="H82" s="16"/>
      <c r="I82" s="16"/>
      <c r="J82" s="32">
        <v>8226.68</v>
      </c>
    </row>
    <row r="83" spans="3:11" x14ac:dyDescent="0.25">
      <c r="D83" s="18"/>
      <c r="E83" s="16"/>
      <c r="F83" s="16"/>
      <c r="G83" s="16"/>
      <c r="H83" s="16"/>
      <c r="I83" s="16"/>
      <c r="J83" s="32"/>
    </row>
    <row r="84" spans="3:11" x14ac:dyDescent="0.25">
      <c r="D84" s="18" t="s">
        <v>7</v>
      </c>
      <c r="E84" s="31" t="s">
        <v>84</v>
      </c>
      <c r="F84" s="31"/>
      <c r="G84" s="31"/>
      <c r="H84" s="31"/>
      <c r="I84" s="31"/>
      <c r="J84" s="32">
        <v>10524.98</v>
      </c>
      <c r="K84" s="1"/>
    </row>
    <row r="85" spans="3:11" x14ac:dyDescent="0.25">
      <c r="D85" s="18"/>
      <c r="E85" s="31"/>
      <c r="F85" s="31"/>
      <c r="G85" s="31"/>
      <c r="H85" s="31"/>
      <c r="I85" s="31"/>
      <c r="J85" s="32"/>
    </row>
    <row r="86" spans="3:11" ht="15" customHeight="1" x14ac:dyDescent="0.25">
      <c r="D86" s="18" t="s">
        <v>7</v>
      </c>
      <c r="E86" s="20" t="s">
        <v>86</v>
      </c>
      <c r="F86" s="20"/>
      <c r="G86" s="20"/>
      <c r="H86" s="20"/>
      <c r="I86" s="20"/>
      <c r="J86" s="32">
        <v>19199.689999999999</v>
      </c>
    </row>
    <row r="87" spans="3:11" x14ac:dyDescent="0.25">
      <c r="D87" s="18"/>
      <c r="E87" s="20"/>
      <c r="F87" s="20"/>
      <c r="G87" s="20"/>
      <c r="H87" s="20"/>
      <c r="I87" s="20"/>
      <c r="J87" s="32"/>
    </row>
    <row r="88" spans="3:11" x14ac:dyDescent="0.25">
      <c r="D88" s="18"/>
      <c r="E88" s="20"/>
      <c r="F88" s="20"/>
      <c r="G88" s="20"/>
      <c r="H88" s="20"/>
      <c r="I88" s="20"/>
      <c r="J88" s="32"/>
    </row>
    <row r="89" spans="3:11" x14ac:dyDescent="0.25">
      <c r="D89" s="18"/>
      <c r="E89" s="20"/>
      <c r="F89" s="20"/>
      <c r="G89" s="20"/>
      <c r="H89" s="20"/>
      <c r="I89" s="20"/>
      <c r="J89" s="32"/>
    </row>
    <row r="90" spans="3:11" ht="3" customHeight="1" x14ac:dyDescent="0.25">
      <c r="D90" s="18"/>
      <c r="E90" s="20"/>
      <c r="F90" s="20"/>
      <c r="G90" s="20"/>
      <c r="H90" s="20"/>
      <c r="I90" s="20"/>
      <c r="J90" s="32"/>
    </row>
    <row r="91" spans="3:11" x14ac:dyDescent="0.25">
      <c r="C91" t="s">
        <v>23</v>
      </c>
      <c r="D91" s="17" t="s">
        <v>55</v>
      </c>
      <c r="E91" s="17"/>
      <c r="F91" s="17"/>
      <c r="G91" s="17"/>
      <c r="H91" s="17"/>
      <c r="I91" s="17"/>
      <c r="J91" s="17"/>
      <c r="K91" s="1">
        <f>SUM(J93:J97)</f>
        <v>241178.08000000002</v>
      </c>
    </row>
    <row r="92" spans="3:11" x14ac:dyDescent="0.25">
      <c r="D92" s="21" t="s">
        <v>5</v>
      </c>
      <c r="E92" s="21"/>
    </row>
    <row r="93" spans="3:11" x14ac:dyDescent="0.25">
      <c r="D93" s="18" t="s">
        <v>7</v>
      </c>
      <c r="E93" s="16" t="s">
        <v>88</v>
      </c>
      <c r="F93" s="16"/>
      <c r="G93" s="16"/>
      <c r="H93" s="16"/>
      <c r="I93" s="16"/>
      <c r="J93" s="32">
        <v>122410.75</v>
      </c>
    </row>
    <row r="94" spans="3:11" x14ac:dyDescent="0.25">
      <c r="D94" s="18"/>
      <c r="E94" s="16"/>
      <c r="F94" s="16"/>
      <c r="G94" s="16"/>
      <c r="H94" s="16"/>
      <c r="I94" s="16"/>
      <c r="J94" s="32"/>
    </row>
    <row r="95" spans="3:11" x14ac:dyDescent="0.25">
      <c r="D95" s="18" t="s">
        <v>7</v>
      </c>
      <c r="E95" s="16" t="s">
        <v>87</v>
      </c>
      <c r="F95" s="16"/>
      <c r="G95" s="16"/>
      <c r="H95" s="16"/>
      <c r="I95" s="16"/>
      <c r="J95" s="32">
        <v>110513.97</v>
      </c>
    </row>
    <row r="96" spans="3:11" x14ac:dyDescent="0.25">
      <c r="D96" s="18"/>
      <c r="E96" s="16"/>
      <c r="F96" s="16"/>
      <c r="G96" s="16"/>
      <c r="H96" s="16"/>
      <c r="I96" s="16"/>
      <c r="J96" s="32"/>
    </row>
    <row r="97" spans="3:11" x14ac:dyDescent="0.25">
      <c r="D97" s="9" t="s">
        <v>7</v>
      </c>
      <c r="E97" s="17" t="s">
        <v>56</v>
      </c>
      <c r="F97" s="17"/>
      <c r="G97" s="17"/>
      <c r="H97" s="17"/>
      <c r="I97" s="17"/>
      <c r="J97" s="1">
        <v>8253.36</v>
      </c>
    </row>
    <row r="98" spans="3:11" x14ac:dyDescent="0.25">
      <c r="C98" t="s">
        <v>25</v>
      </c>
      <c r="D98" s="17" t="s">
        <v>57</v>
      </c>
      <c r="E98" s="17"/>
      <c r="F98" s="17"/>
      <c r="G98" s="17"/>
      <c r="H98" s="17"/>
      <c r="I98" s="17"/>
      <c r="J98" s="17"/>
      <c r="K98" s="1">
        <v>22961.439999999999</v>
      </c>
    </row>
    <row r="99" spans="3:11" ht="15" customHeight="1" x14ac:dyDescent="0.25">
      <c r="C99" s="9" t="s">
        <v>27</v>
      </c>
      <c r="D99" s="16" t="s">
        <v>85</v>
      </c>
      <c r="E99" s="16"/>
      <c r="F99" s="16"/>
      <c r="G99" s="16"/>
      <c r="H99" s="16"/>
      <c r="I99" s="16"/>
      <c r="J99" s="16"/>
      <c r="K99" s="11">
        <v>1000</v>
      </c>
    </row>
    <row r="100" spans="3:11" x14ac:dyDescent="0.25">
      <c r="C100" t="s">
        <v>33</v>
      </c>
      <c r="D100" s="17" t="s">
        <v>58</v>
      </c>
      <c r="E100" s="17"/>
      <c r="F100" s="17"/>
      <c r="G100" s="17"/>
      <c r="H100" s="17"/>
      <c r="I100" s="17"/>
      <c r="J100" s="17"/>
      <c r="K100" s="1">
        <f>SUM(J102:J111)</f>
        <v>77441.91</v>
      </c>
    </row>
    <row r="101" spans="3:11" x14ac:dyDescent="0.25">
      <c r="D101" s="21" t="s">
        <v>5</v>
      </c>
      <c r="E101" s="21"/>
    </row>
    <row r="102" spans="3:11" ht="15" customHeight="1" x14ac:dyDescent="0.25">
      <c r="D102" s="13" t="s">
        <v>7</v>
      </c>
      <c r="E102" s="20" t="s">
        <v>111</v>
      </c>
      <c r="F102" s="20"/>
      <c r="G102" s="20"/>
      <c r="H102" s="20"/>
      <c r="I102" s="20"/>
      <c r="J102" s="11">
        <v>4439.58</v>
      </c>
    </row>
    <row r="103" spans="3:11" ht="15" customHeight="1" x14ac:dyDescent="0.25">
      <c r="D103" s="13" t="s">
        <v>7</v>
      </c>
      <c r="E103" s="25" t="s">
        <v>89</v>
      </c>
      <c r="F103" s="25"/>
      <c r="G103" s="25"/>
      <c r="H103" s="25"/>
      <c r="I103" s="25"/>
      <c r="J103" s="11">
        <v>2372.36</v>
      </c>
    </row>
    <row r="104" spans="3:11" ht="15" customHeight="1" x14ac:dyDescent="0.25">
      <c r="D104" s="24" t="s">
        <v>7</v>
      </c>
      <c r="E104" s="16" t="s">
        <v>90</v>
      </c>
      <c r="F104" s="16"/>
      <c r="G104" s="16"/>
      <c r="H104" s="16"/>
      <c r="I104" s="16"/>
      <c r="J104" s="32">
        <v>15463.12</v>
      </c>
    </row>
    <row r="105" spans="3:11" x14ac:dyDescent="0.25">
      <c r="D105" s="24"/>
      <c r="E105" s="16"/>
      <c r="F105" s="16"/>
      <c r="G105" s="16"/>
      <c r="H105" s="16"/>
      <c r="I105" s="16"/>
      <c r="J105" s="33"/>
    </row>
    <row r="106" spans="3:11" x14ac:dyDescent="0.25">
      <c r="D106" s="24"/>
      <c r="E106" s="16"/>
      <c r="F106" s="16"/>
      <c r="G106" s="16"/>
      <c r="H106" s="16"/>
      <c r="I106" s="16"/>
      <c r="J106" s="33"/>
    </row>
    <row r="107" spans="3:11" ht="31.5" customHeight="1" x14ac:dyDescent="0.25">
      <c r="D107" s="13" t="s">
        <v>7</v>
      </c>
      <c r="E107" s="16" t="s">
        <v>112</v>
      </c>
      <c r="F107" s="16"/>
      <c r="G107" s="16"/>
      <c r="H107" s="16"/>
      <c r="I107" s="16"/>
      <c r="J107" s="11">
        <v>11375.58</v>
      </c>
    </row>
    <row r="108" spans="3:11" x14ac:dyDescent="0.25">
      <c r="D108" s="13" t="s">
        <v>7</v>
      </c>
      <c r="E108" s="16" t="s">
        <v>91</v>
      </c>
      <c r="F108" s="16"/>
      <c r="G108" s="16"/>
      <c r="H108" s="16"/>
      <c r="I108" s="16"/>
      <c r="J108" s="11">
        <v>8786.84</v>
      </c>
    </row>
    <row r="109" spans="3:11" x14ac:dyDescent="0.25">
      <c r="D109" s="13"/>
      <c r="E109" s="16"/>
      <c r="F109" s="16"/>
      <c r="G109" s="16"/>
      <c r="H109" s="16"/>
      <c r="I109" s="16"/>
      <c r="J109" s="11"/>
    </row>
    <row r="110" spans="3:11" x14ac:dyDescent="0.25">
      <c r="D110" s="13"/>
      <c r="E110" s="16"/>
      <c r="F110" s="16"/>
      <c r="G110" s="16"/>
      <c r="H110" s="16"/>
      <c r="I110" s="16"/>
      <c r="J110" s="11"/>
    </row>
    <row r="111" spans="3:11" x14ac:dyDescent="0.25">
      <c r="D111" s="13" t="s">
        <v>7</v>
      </c>
      <c r="E111" s="16" t="s">
        <v>113</v>
      </c>
      <c r="F111" s="16"/>
      <c r="G111" s="16"/>
      <c r="H111" s="16"/>
      <c r="I111" s="16"/>
      <c r="J111" s="11">
        <v>35004.43</v>
      </c>
    </row>
    <row r="112" spans="3:11" x14ac:dyDescent="0.25">
      <c r="D112" s="13"/>
      <c r="E112" s="16"/>
      <c r="F112" s="16"/>
      <c r="G112" s="16"/>
      <c r="H112" s="16"/>
      <c r="I112" s="16"/>
      <c r="J112" s="11"/>
    </row>
    <row r="113" spans="3:11" x14ac:dyDescent="0.25">
      <c r="D113" s="13"/>
      <c r="E113" s="16"/>
      <c r="F113" s="16"/>
      <c r="G113" s="16"/>
      <c r="H113" s="16"/>
      <c r="I113" s="16"/>
      <c r="J113" s="11"/>
    </row>
    <row r="114" spans="3:11" x14ac:dyDescent="0.25">
      <c r="D114" s="13"/>
      <c r="E114" s="16"/>
      <c r="F114" s="16"/>
      <c r="G114" s="16"/>
      <c r="H114" s="16"/>
      <c r="I114" s="16"/>
      <c r="J114" s="11"/>
    </row>
    <row r="115" spans="3:11" x14ac:dyDescent="0.25">
      <c r="D115" s="13"/>
      <c r="E115" s="16"/>
      <c r="F115" s="16"/>
      <c r="G115" s="16"/>
      <c r="H115" s="16"/>
      <c r="I115" s="16"/>
      <c r="J115" s="11"/>
    </row>
    <row r="116" spans="3:11" ht="1.5" customHeight="1" x14ac:dyDescent="0.25">
      <c r="D116" s="13"/>
      <c r="E116" s="16"/>
      <c r="F116" s="16"/>
      <c r="G116" s="16"/>
      <c r="H116" s="16"/>
      <c r="I116" s="16"/>
      <c r="J116" s="11"/>
    </row>
    <row r="117" spans="3:11" ht="11.25" hidden="1" customHeight="1" x14ac:dyDescent="0.25">
      <c r="D117" s="13"/>
      <c r="E117" s="16"/>
      <c r="F117" s="16"/>
      <c r="G117" s="16"/>
      <c r="H117" s="16"/>
      <c r="I117" s="16"/>
      <c r="J117" s="11"/>
    </row>
    <row r="118" spans="3:11" ht="13.5" hidden="1" customHeight="1" x14ac:dyDescent="0.25">
      <c r="D118" s="13"/>
      <c r="E118" s="16"/>
      <c r="F118" s="16"/>
      <c r="G118" s="16"/>
      <c r="H118" s="16"/>
      <c r="I118" s="16"/>
      <c r="J118" s="11"/>
    </row>
    <row r="119" spans="3:11" hidden="1" x14ac:dyDescent="0.25">
      <c r="D119" s="13"/>
      <c r="E119" s="16"/>
      <c r="F119" s="16"/>
      <c r="G119" s="16"/>
      <c r="H119" s="16"/>
      <c r="I119" s="16"/>
      <c r="J119" s="11"/>
    </row>
    <row r="120" spans="3:11" x14ac:dyDescent="0.25">
      <c r="C120" t="s">
        <v>35</v>
      </c>
      <c r="D120" s="17" t="s">
        <v>59</v>
      </c>
      <c r="E120" s="17"/>
      <c r="F120" s="17"/>
      <c r="G120" s="17"/>
      <c r="H120" s="17"/>
      <c r="I120" s="17"/>
      <c r="J120" s="17"/>
      <c r="K120" s="1">
        <v>2039.35</v>
      </c>
    </row>
    <row r="121" spans="3:11" x14ac:dyDescent="0.25">
      <c r="C121" t="s">
        <v>36</v>
      </c>
      <c r="D121" s="17" t="s">
        <v>60</v>
      </c>
      <c r="E121" s="17"/>
      <c r="F121" s="17"/>
      <c r="G121" s="17"/>
      <c r="H121" s="17"/>
      <c r="I121" s="17"/>
      <c r="J121" s="17"/>
      <c r="K121" s="1">
        <f>SUM(J123:J127)</f>
        <v>32887.560000000005</v>
      </c>
    </row>
    <row r="122" spans="3:11" x14ac:dyDescent="0.25">
      <c r="D122" s="21" t="s">
        <v>5</v>
      </c>
      <c r="E122" s="21"/>
    </row>
    <row r="123" spans="3:11" x14ac:dyDescent="0.25">
      <c r="D123" t="s">
        <v>7</v>
      </c>
      <c r="E123" s="19" t="s">
        <v>61</v>
      </c>
      <c r="F123" s="19"/>
      <c r="G123" s="19"/>
      <c r="H123" s="19"/>
      <c r="I123" s="19"/>
      <c r="J123" s="1">
        <v>21293.61</v>
      </c>
    </row>
    <row r="124" spans="3:11" x14ac:dyDescent="0.25">
      <c r="D124" t="s">
        <v>7</v>
      </c>
      <c r="E124" s="19" t="s">
        <v>62</v>
      </c>
      <c r="F124" s="19"/>
      <c r="G124" s="19"/>
      <c r="H124" s="19"/>
      <c r="I124" s="19"/>
      <c r="J124" s="1">
        <v>4474.08</v>
      </c>
    </row>
    <row r="125" spans="3:11" x14ac:dyDescent="0.25">
      <c r="D125" s="22" t="s">
        <v>7</v>
      </c>
      <c r="E125" s="16" t="s">
        <v>63</v>
      </c>
      <c r="F125" s="16"/>
      <c r="G125" s="16"/>
      <c r="H125" s="16"/>
      <c r="I125" s="16"/>
      <c r="J125" s="23">
        <v>7119.87</v>
      </c>
    </row>
    <row r="126" spans="3:11" x14ac:dyDescent="0.25">
      <c r="D126" s="22"/>
      <c r="E126" s="16"/>
      <c r="F126" s="16"/>
      <c r="G126" s="16"/>
      <c r="H126" s="16"/>
      <c r="I126" s="16"/>
      <c r="J126" s="23"/>
    </row>
    <row r="127" spans="3:11" x14ac:dyDescent="0.25">
      <c r="D127" s="22"/>
      <c r="E127" s="16"/>
      <c r="F127" s="16"/>
      <c r="G127" s="16"/>
      <c r="H127" s="16"/>
      <c r="I127" s="16"/>
      <c r="J127" s="23"/>
    </row>
    <row r="128" spans="3:11" x14ac:dyDescent="0.25">
      <c r="C128" t="s">
        <v>38</v>
      </c>
      <c r="D128" s="17" t="s">
        <v>64</v>
      </c>
      <c r="E128" s="17"/>
      <c r="F128" s="17"/>
      <c r="G128" s="17"/>
      <c r="H128" s="17"/>
      <c r="I128" s="17"/>
      <c r="J128" s="17"/>
      <c r="K128" s="1">
        <v>112.5</v>
      </c>
    </row>
    <row r="129" spans="2:11" x14ac:dyDescent="0.25">
      <c r="C129" t="s">
        <v>39</v>
      </c>
      <c r="D129" s="19" t="s">
        <v>65</v>
      </c>
      <c r="E129" s="19"/>
      <c r="F129" s="19"/>
      <c r="G129" s="19"/>
      <c r="H129" s="19"/>
      <c r="I129" s="19"/>
      <c r="J129" s="19"/>
      <c r="K129" s="1">
        <f>SUM(J131:J134)</f>
        <v>52411.99</v>
      </c>
    </row>
    <row r="130" spans="2:11" x14ac:dyDescent="0.25">
      <c r="D130" s="21" t="s">
        <v>5</v>
      </c>
      <c r="E130" s="21"/>
    </row>
    <row r="131" spans="2:11" x14ac:dyDescent="0.25">
      <c r="D131" s="22" t="s">
        <v>7</v>
      </c>
      <c r="E131" s="31" t="s">
        <v>114</v>
      </c>
      <c r="F131" s="31"/>
      <c r="G131" s="31"/>
      <c r="H131" s="31"/>
      <c r="I131" s="31"/>
      <c r="J131" s="23">
        <v>35824.99</v>
      </c>
    </row>
    <row r="132" spans="2:11" ht="33" customHeight="1" x14ac:dyDescent="0.25">
      <c r="D132" s="22"/>
      <c r="E132" s="31"/>
      <c r="F132" s="31"/>
      <c r="G132" s="31"/>
      <c r="H132" s="31"/>
      <c r="I132" s="31"/>
      <c r="J132" s="23"/>
    </row>
    <row r="133" spans="2:11" ht="20.25" customHeight="1" x14ac:dyDescent="0.25">
      <c r="D133" t="s">
        <v>7</v>
      </c>
      <c r="E133" s="19" t="s">
        <v>66</v>
      </c>
      <c r="F133" s="19"/>
      <c r="G133" s="19"/>
      <c r="H133" s="19"/>
      <c r="I133" s="19"/>
      <c r="J133" s="1">
        <v>2706</v>
      </c>
    </row>
    <row r="134" spans="2:11" ht="15" customHeight="1" x14ac:dyDescent="0.25">
      <c r="D134" s="7" t="s">
        <v>7</v>
      </c>
      <c r="E134" s="25" t="s">
        <v>67</v>
      </c>
      <c r="F134" s="25"/>
      <c r="G134" s="25"/>
      <c r="H134" s="25"/>
      <c r="I134" s="25"/>
      <c r="J134" s="1">
        <v>13881</v>
      </c>
    </row>
    <row r="135" spans="2:11" x14ac:dyDescent="0.25">
      <c r="C135" t="s">
        <v>41</v>
      </c>
      <c r="D135" s="19" t="s">
        <v>68</v>
      </c>
      <c r="E135" s="19"/>
      <c r="F135" s="19"/>
      <c r="G135" s="19"/>
      <c r="H135" s="19"/>
      <c r="I135" s="19"/>
      <c r="J135" s="19"/>
      <c r="K135" s="1">
        <v>46384.95</v>
      </c>
    </row>
    <row r="136" spans="2:11" x14ac:dyDescent="0.25">
      <c r="C136" t="s">
        <v>69</v>
      </c>
      <c r="D136" s="19" t="s">
        <v>70</v>
      </c>
      <c r="E136" s="19"/>
      <c r="F136" s="19"/>
      <c r="G136" s="19"/>
      <c r="H136" s="19"/>
      <c r="I136" s="19"/>
      <c r="J136" s="19"/>
      <c r="K136" s="1">
        <v>90676</v>
      </c>
    </row>
    <row r="137" spans="2:11" x14ac:dyDescent="0.25">
      <c r="C137" t="s">
        <v>71</v>
      </c>
      <c r="D137" s="19" t="s">
        <v>72</v>
      </c>
      <c r="E137" s="19"/>
      <c r="F137" s="19"/>
      <c r="G137" s="19"/>
      <c r="H137" s="19"/>
      <c r="I137" s="19"/>
      <c r="J137" s="19"/>
      <c r="K137" s="1"/>
    </row>
    <row r="138" spans="2:11" x14ac:dyDescent="0.25">
      <c r="C138" t="s">
        <v>73</v>
      </c>
      <c r="D138" s="19" t="s">
        <v>95</v>
      </c>
      <c r="E138" s="19"/>
      <c r="F138" s="19"/>
      <c r="G138" s="19"/>
      <c r="H138" s="19"/>
      <c r="I138" s="19"/>
      <c r="J138" s="19"/>
      <c r="K138" s="1"/>
    </row>
    <row r="139" spans="2:11" x14ac:dyDescent="0.25">
      <c r="C139" t="s">
        <v>74</v>
      </c>
      <c r="D139" s="19" t="s">
        <v>115</v>
      </c>
      <c r="E139" s="19"/>
      <c r="F139" s="19"/>
      <c r="G139" s="19"/>
      <c r="H139" s="19"/>
      <c r="I139" s="19"/>
      <c r="J139" s="19"/>
      <c r="K139" s="1">
        <v>4335</v>
      </c>
    </row>
    <row r="140" spans="2:11" x14ac:dyDescent="0.25">
      <c r="C140" t="s">
        <v>75</v>
      </c>
      <c r="D140" s="19" t="s">
        <v>92</v>
      </c>
      <c r="E140" s="19"/>
      <c r="F140" s="19"/>
      <c r="G140" s="19"/>
      <c r="H140" s="19"/>
      <c r="I140" s="19"/>
      <c r="J140" s="19"/>
      <c r="K140" s="1">
        <f>J141</f>
        <v>109.15</v>
      </c>
    </row>
    <row r="141" spans="2:11" x14ac:dyDescent="0.25">
      <c r="C141" t="s">
        <v>7</v>
      </c>
      <c r="D141" s="19" t="s">
        <v>93</v>
      </c>
      <c r="E141" s="19"/>
      <c r="F141" s="19"/>
      <c r="G141" s="19"/>
      <c r="H141" s="19"/>
      <c r="I141" s="19"/>
      <c r="J141">
        <v>109.15</v>
      </c>
      <c r="K141" s="1"/>
    </row>
    <row r="142" spans="2:11" x14ac:dyDescent="0.25">
      <c r="C142" t="s">
        <v>94</v>
      </c>
      <c r="D142" s="19" t="s">
        <v>96</v>
      </c>
      <c r="E142" s="19"/>
      <c r="F142" s="19"/>
      <c r="G142" s="19"/>
      <c r="H142" s="19"/>
      <c r="I142" s="19"/>
      <c r="J142" s="19"/>
      <c r="K142" s="1">
        <v>459</v>
      </c>
    </row>
    <row r="143" spans="2:11" ht="29.25" customHeight="1" x14ac:dyDescent="0.25"/>
    <row r="144" spans="2:11" x14ac:dyDescent="0.25">
      <c r="B144" s="3" t="s">
        <v>76</v>
      </c>
      <c r="C144" s="29" t="s">
        <v>77</v>
      </c>
      <c r="D144" s="29"/>
      <c r="E144" s="29"/>
      <c r="F144" s="29"/>
      <c r="G144" s="29"/>
      <c r="H144" s="29"/>
      <c r="I144" s="29"/>
      <c r="J144" s="29"/>
      <c r="K144" s="8">
        <f>K145+K146</f>
        <v>420893.33</v>
      </c>
    </row>
    <row r="145" spans="2:20" ht="15" customHeight="1" x14ac:dyDescent="0.25">
      <c r="C145" s="7" t="s">
        <v>48</v>
      </c>
      <c r="D145" s="20" t="s">
        <v>78</v>
      </c>
      <c r="E145" s="20"/>
      <c r="F145" s="20"/>
      <c r="G145" s="20"/>
      <c r="H145" s="20"/>
      <c r="I145" s="20"/>
      <c r="J145" s="20"/>
      <c r="K145" s="1">
        <v>417782.52</v>
      </c>
    </row>
    <row r="146" spans="2:20" x14ac:dyDescent="0.25">
      <c r="C146" s="7" t="s">
        <v>4</v>
      </c>
      <c r="D146" s="19" t="s">
        <v>117</v>
      </c>
      <c r="E146" s="19"/>
      <c r="F146" s="19"/>
      <c r="G146" s="19"/>
      <c r="H146" s="19"/>
      <c r="I146" s="19"/>
      <c r="J146" s="19"/>
      <c r="K146" s="1">
        <v>3110.81</v>
      </c>
    </row>
    <row r="147" spans="2:20" x14ac:dyDescent="0.25">
      <c r="B147" s="3" t="s">
        <v>79</v>
      </c>
      <c r="C147" s="29" t="s">
        <v>116</v>
      </c>
      <c r="D147" s="29"/>
      <c r="E147" s="29"/>
      <c r="F147" s="29"/>
      <c r="G147" s="29"/>
      <c r="H147" s="29"/>
      <c r="I147" s="29"/>
      <c r="J147" s="29"/>
      <c r="K147" s="8">
        <f>(K10+K61)-(K65+K144)</f>
        <v>82238.149999999441</v>
      </c>
    </row>
    <row r="149" spans="2:20" ht="15" customHeight="1" x14ac:dyDescent="0.25">
      <c r="B149" s="20" t="s">
        <v>119</v>
      </c>
      <c r="C149" s="20"/>
      <c r="D149" s="20"/>
      <c r="E149" s="20"/>
      <c r="F149" s="20"/>
      <c r="G149" s="20"/>
      <c r="H149" s="20"/>
      <c r="I149" s="20"/>
      <c r="J149" s="20"/>
      <c r="K149" s="15">
        <f>J150+J152+J153+J154+J155</f>
        <v>193978.78</v>
      </c>
      <c r="M149" s="34"/>
      <c r="N149" s="34"/>
      <c r="O149" s="34"/>
      <c r="P149" s="34"/>
      <c r="Q149" s="34"/>
      <c r="R149" s="34"/>
      <c r="S149" s="34"/>
      <c r="T149" s="34"/>
    </row>
    <row r="150" spans="2:20" ht="15" customHeight="1" x14ac:dyDescent="0.25">
      <c r="B150" s="10"/>
      <c r="C150" s="10" t="s">
        <v>7</v>
      </c>
      <c r="D150" s="20" t="s">
        <v>120</v>
      </c>
      <c r="E150" s="20"/>
      <c r="F150" s="20"/>
      <c r="G150" s="20"/>
      <c r="H150" s="20"/>
      <c r="I150" s="20"/>
      <c r="J150" s="12">
        <v>30902.78</v>
      </c>
      <c r="K150" s="12"/>
      <c r="M150" s="34"/>
      <c r="N150" s="34"/>
      <c r="O150" s="34"/>
      <c r="P150" s="34"/>
      <c r="Q150" s="34"/>
      <c r="R150" s="34"/>
      <c r="S150" s="34"/>
      <c r="T150" s="34"/>
    </row>
    <row r="151" spans="2:20" x14ac:dyDescent="0.25">
      <c r="B151" s="10"/>
      <c r="C151" s="10"/>
      <c r="D151" s="20"/>
      <c r="E151" s="20"/>
      <c r="F151" s="20"/>
      <c r="G151" s="20"/>
      <c r="H151" s="20"/>
      <c r="I151" s="20"/>
      <c r="J151" s="12"/>
      <c r="K151" s="10"/>
      <c r="M151" s="34"/>
      <c r="N151" s="34"/>
      <c r="O151" s="34"/>
      <c r="P151" s="34"/>
      <c r="Q151" s="34"/>
      <c r="R151" s="34"/>
      <c r="S151" s="34"/>
      <c r="T151" s="34"/>
    </row>
    <row r="152" spans="2:20" ht="47.25" customHeight="1" x14ac:dyDescent="0.25">
      <c r="B152" s="10"/>
      <c r="C152" s="10" t="s">
        <v>7</v>
      </c>
      <c r="D152" s="20" t="s">
        <v>124</v>
      </c>
      <c r="E152" s="20"/>
      <c r="F152" s="20"/>
      <c r="G152" s="20"/>
      <c r="H152" s="20"/>
      <c r="I152" s="20"/>
      <c r="J152" s="12">
        <v>40610.879999999997</v>
      </c>
      <c r="K152" s="12"/>
      <c r="M152" s="34"/>
      <c r="N152" s="34"/>
      <c r="O152" s="34"/>
      <c r="P152" s="34"/>
      <c r="Q152" s="34"/>
      <c r="R152" s="34"/>
      <c r="S152" s="34"/>
      <c r="T152" s="34"/>
    </row>
    <row r="153" spans="2:20" ht="33.75" customHeight="1" x14ac:dyDescent="0.25">
      <c r="B153" s="10"/>
      <c r="C153" s="10" t="s">
        <v>7</v>
      </c>
      <c r="D153" s="20" t="s">
        <v>121</v>
      </c>
      <c r="E153" s="20"/>
      <c r="F153" s="20"/>
      <c r="G153" s="20"/>
      <c r="H153" s="20"/>
      <c r="I153" s="20"/>
      <c r="J153" s="12">
        <v>11522.48</v>
      </c>
      <c r="K153" s="12"/>
      <c r="M153" s="34"/>
      <c r="N153" s="34"/>
      <c r="O153" s="34"/>
      <c r="P153" s="34"/>
      <c r="Q153" s="34"/>
      <c r="R153" s="34"/>
      <c r="S153" s="34"/>
      <c r="T153" s="34"/>
    </row>
    <row r="154" spans="2:20" x14ac:dyDescent="0.25">
      <c r="B154" s="10"/>
      <c r="C154" s="10" t="s">
        <v>7</v>
      </c>
      <c r="D154" s="20" t="s">
        <v>122</v>
      </c>
      <c r="E154" s="20"/>
      <c r="F154" s="20"/>
      <c r="G154" s="20"/>
      <c r="H154" s="20"/>
      <c r="I154" s="20"/>
      <c r="J154" s="12">
        <v>13430.64</v>
      </c>
      <c r="K154" s="10"/>
    </row>
    <row r="155" spans="2:20" ht="30.75" customHeight="1" x14ac:dyDescent="0.25">
      <c r="C155" s="10" t="s">
        <v>7</v>
      </c>
      <c r="D155" s="16" t="s">
        <v>123</v>
      </c>
      <c r="E155" s="16"/>
      <c r="F155" s="16"/>
      <c r="G155" s="16"/>
      <c r="H155" s="16"/>
      <c r="I155" s="16"/>
      <c r="J155" s="1">
        <v>97512</v>
      </c>
    </row>
    <row r="156" spans="2:20" x14ac:dyDescent="0.25">
      <c r="J156" s="1"/>
    </row>
    <row r="157" spans="2:20" x14ac:dyDescent="0.25">
      <c r="J157" s="1"/>
    </row>
    <row r="158" spans="2:20" x14ac:dyDescent="0.25">
      <c r="J158" s="1"/>
    </row>
    <row r="159" spans="2:20" x14ac:dyDescent="0.25">
      <c r="J159" s="1"/>
    </row>
    <row r="160" spans="2:20" x14ac:dyDescent="0.25">
      <c r="J160" s="1"/>
    </row>
    <row r="161" spans="10:10" x14ac:dyDescent="0.25">
      <c r="J161" s="1"/>
    </row>
  </sheetData>
  <mergeCells count="133">
    <mergeCell ref="M149:T153"/>
    <mergeCell ref="D99:J99"/>
    <mergeCell ref="E93:I94"/>
    <mergeCell ref="D93:D94"/>
    <mergeCell ref="J93:J94"/>
    <mergeCell ref="D95:D96"/>
    <mergeCell ref="E95:I96"/>
    <mergeCell ref="J95:J96"/>
    <mergeCell ref="E97:I97"/>
    <mergeCell ref="D98:J98"/>
    <mergeCell ref="E107:I107"/>
    <mergeCell ref="E108:I110"/>
    <mergeCell ref="E111:I119"/>
    <mergeCell ref="D140:J140"/>
    <mergeCell ref="D141:I141"/>
    <mergeCell ref="D100:J100"/>
    <mergeCell ref="D139:J139"/>
    <mergeCell ref="D146:J146"/>
    <mergeCell ref="E134:I134"/>
    <mergeCell ref="E102:I102"/>
    <mergeCell ref="E133:I133"/>
    <mergeCell ref="D128:J128"/>
    <mergeCell ref="D129:J129"/>
    <mergeCell ref="D130:E130"/>
    <mergeCell ref="E131:I132"/>
    <mergeCell ref="D131:D132"/>
    <mergeCell ref="J131:J132"/>
    <mergeCell ref="C147:J147"/>
    <mergeCell ref="C144:J144"/>
    <mergeCell ref="D136:J136"/>
    <mergeCell ref="D137:J137"/>
    <mergeCell ref="D84:D85"/>
    <mergeCell ref="D91:J91"/>
    <mergeCell ref="D92:E92"/>
    <mergeCell ref="E86:I90"/>
    <mergeCell ref="D86:D90"/>
    <mergeCell ref="J86:J90"/>
    <mergeCell ref="J104:J106"/>
    <mergeCell ref="D120:J120"/>
    <mergeCell ref="D138:J138"/>
    <mergeCell ref="J78:J81"/>
    <mergeCell ref="J82:J83"/>
    <mergeCell ref="J84:J85"/>
    <mergeCell ref="D74:J74"/>
    <mergeCell ref="D75:J75"/>
    <mergeCell ref="D76:E76"/>
    <mergeCell ref="E77:I77"/>
    <mergeCell ref="E78:I81"/>
    <mergeCell ref="D78:D81"/>
    <mergeCell ref="E82:I83"/>
    <mergeCell ref="D82:D83"/>
    <mergeCell ref="E84:I85"/>
    <mergeCell ref="E49:I49"/>
    <mergeCell ref="D67:J68"/>
    <mergeCell ref="D69:J70"/>
    <mergeCell ref="D71:J71"/>
    <mergeCell ref="D72:J72"/>
    <mergeCell ref="D73:J73"/>
    <mergeCell ref="D47:J47"/>
    <mergeCell ref="D64:J64"/>
    <mergeCell ref="D48:E48"/>
    <mergeCell ref="E41:I41"/>
    <mergeCell ref="D2:J4"/>
    <mergeCell ref="C61:J61"/>
    <mergeCell ref="D57:J57"/>
    <mergeCell ref="D58:J58"/>
    <mergeCell ref="D59:J59"/>
    <mergeCell ref="D24:E24"/>
    <mergeCell ref="E25:I25"/>
    <mergeCell ref="E26:I26"/>
    <mergeCell ref="D27:J27"/>
    <mergeCell ref="D28:E28"/>
    <mergeCell ref="E29:I29"/>
    <mergeCell ref="E51:I51"/>
    <mergeCell ref="E52:I52"/>
    <mergeCell ref="B5:K9"/>
    <mergeCell ref="E37:I37"/>
    <mergeCell ref="E38:I38"/>
    <mergeCell ref="E39:I39"/>
    <mergeCell ref="E40:I40"/>
    <mergeCell ref="D31:J32"/>
    <mergeCell ref="D33:J33"/>
    <mergeCell ref="E45:I45"/>
    <mergeCell ref="D53:J53"/>
    <mergeCell ref="D54:J56"/>
    <mergeCell ref="D150:I151"/>
    <mergeCell ref="D152:I152"/>
    <mergeCell ref="D153:I153"/>
    <mergeCell ref="D154:I154"/>
    <mergeCell ref="C62:E62"/>
    <mergeCell ref="D63:J63"/>
    <mergeCell ref="C65:J66"/>
    <mergeCell ref="C10:J10"/>
    <mergeCell ref="C11:J11"/>
    <mergeCell ref="D12:J12"/>
    <mergeCell ref="D30:J30"/>
    <mergeCell ref="D13:J13"/>
    <mergeCell ref="D14:E14"/>
    <mergeCell ref="E15:I15"/>
    <mergeCell ref="E16:I16"/>
    <mergeCell ref="E17:I17"/>
    <mergeCell ref="D18:J18"/>
    <mergeCell ref="D19:E19"/>
    <mergeCell ref="E20:I20"/>
    <mergeCell ref="E21:I21"/>
    <mergeCell ref="D22:J22"/>
    <mergeCell ref="D23:J23"/>
    <mergeCell ref="E43:I43"/>
    <mergeCell ref="E44:I44"/>
    <mergeCell ref="D155:I155"/>
    <mergeCell ref="D60:J60"/>
    <mergeCell ref="A1:E1"/>
    <mergeCell ref="E46:I46"/>
    <mergeCell ref="D142:J142"/>
    <mergeCell ref="D145:J145"/>
    <mergeCell ref="D135:J135"/>
    <mergeCell ref="D34:J34"/>
    <mergeCell ref="D35:E35"/>
    <mergeCell ref="E36:I36"/>
    <mergeCell ref="E125:I127"/>
    <mergeCell ref="D125:D127"/>
    <mergeCell ref="J125:J127"/>
    <mergeCell ref="D121:J121"/>
    <mergeCell ref="D122:E122"/>
    <mergeCell ref="E123:I123"/>
    <mergeCell ref="E124:I124"/>
    <mergeCell ref="E104:I106"/>
    <mergeCell ref="D104:D106"/>
    <mergeCell ref="E50:I50"/>
    <mergeCell ref="E42:I42"/>
    <mergeCell ref="D101:E101"/>
    <mergeCell ref="E103:I103"/>
    <mergeCell ref="B149:J149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 xml:space="preserve">&amp;C&amp;P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droszkowska</dc:creator>
  <cp:lastModifiedBy>droszkowska</cp:lastModifiedBy>
  <cp:lastPrinted>2025-03-31T08:38:12Z</cp:lastPrinted>
  <dcterms:created xsi:type="dcterms:W3CDTF">2015-06-05T18:19:34Z</dcterms:created>
  <dcterms:modified xsi:type="dcterms:W3CDTF">2025-04-23T08:18:01Z</dcterms:modified>
</cp:coreProperties>
</file>